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ikta Calculator" sheetId="1" r:id="rId4"/>
    <sheet name="No. of roles you need to backfi" sheetId="2" r:id="rId5"/>
    <sheet name="Your Hiring &amp; Onboarding Costs" sheetId="3" r:id="rId6"/>
  </sheets>
</workbook>
</file>

<file path=xl/sharedStrings.xml><?xml version="1.0" encoding="utf-8"?>
<sst xmlns="http://schemas.openxmlformats.org/spreadsheetml/2006/main" uniqueCount="53">
  <si>
    <t>Churn Calculator</t>
  </si>
  <si>
    <t xml:space="preserve">How many new employees do you hire each year? </t>
  </si>
  <si>
    <t>Edit yellow boxes to customise your calculations</t>
  </si>
  <si>
    <t xml:space="preserve">What percentage of your new starters churn in the first 60 days </t>
  </si>
  <si>
    <t>%</t>
  </si>
  <si>
    <t>Please don't touch pink text and boxes (accounting formulas)</t>
  </si>
  <si>
    <t xml:space="preserve">(Industry average is 30%) </t>
  </si>
  <si>
    <t xml:space="preserve">The number of roles you need to backfill due to early churn </t>
  </si>
  <si>
    <t xml:space="preserve">This will be populated by rikta (Refer to tab 'No. of roles you will need to backfill') </t>
  </si>
  <si>
    <t xml:space="preserve">What are your costs to hire &amp; onboard? </t>
  </si>
  <si>
    <t xml:space="preserve">Refer to the 'Hiring &amp; onboarding costs' tab to calculate your costs </t>
  </si>
  <si>
    <t xml:space="preserve">Money wasted on those who quit early: </t>
  </si>
  <si>
    <t>Churn from hiring round 1</t>
  </si>
  <si>
    <t>—</t>
  </si>
  <si>
    <t>Churn from hiring round 2</t>
  </si>
  <si>
    <t>Churn from hiring round 3</t>
  </si>
  <si>
    <t>Churn from hiring round 4</t>
  </si>
  <si>
    <t>Churn from hiring round 5</t>
  </si>
  <si>
    <t>Churn from hiring round 6</t>
  </si>
  <si>
    <t xml:space="preserve">Number of people who will churn in the first 60 days that you need to backfill </t>
  </si>
  <si>
    <t xml:space="preserve">Find out how much your business is wasting on hiring and onboarding candidates who don't stick around </t>
  </si>
  <si>
    <t xml:space="preserve">Cost of hiring variables per candidate: </t>
  </si>
  <si>
    <t xml:space="preserve">Advertising the job </t>
  </si>
  <si>
    <t xml:space="preserve">Cost to advertise the job </t>
  </si>
  <si>
    <t>Recruitment agency fees</t>
  </si>
  <si>
    <t xml:space="preserve">Labour cost of hiring </t>
  </si>
  <si>
    <t xml:space="preserve">How many hours does your People &amp; Culture manager spend on interviewing for a single role </t>
  </si>
  <si>
    <t xml:space="preserve">What's the P&amp;C persons hourly rate? </t>
  </si>
  <si>
    <t xml:space="preserve">How many hours does your hiring manager spend on admin &amp; interviewing someone for a role </t>
  </si>
  <si>
    <t xml:space="preserve">What's the hiring managers hourly rate? </t>
  </si>
  <si>
    <t xml:space="preserve">Labour cost of training </t>
  </si>
  <si>
    <t xml:space="preserve">How many hours of training does their manager provide for on the job training in the first week? </t>
  </si>
  <si>
    <t xml:space="preserve">What's their managers hourly rate? </t>
  </si>
  <si>
    <t xml:space="preserve">How many hours of training does their allocated buddy provide on the job training in the first week? </t>
  </si>
  <si>
    <t xml:space="preserve">What's their hourly rate / yearly salary? </t>
  </si>
  <si>
    <t xml:space="preserve">How many hours of paid training do you offer your new starters? </t>
  </si>
  <si>
    <t xml:space="preserve">What's their hourly rate? </t>
  </si>
  <si>
    <t xml:space="preserve">Onboarding costs </t>
  </si>
  <si>
    <t xml:space="preserve">How many hours does it take to do employment contract prep &amp; new employee onboarding paperwork by your People &amp; Culture Manager? </t>
  </si>
  <si>
    <t>People &amp; Culture Managers hourly rate</t>
  </si>
  <si>
    <t xml:space="preserve">How many hours are spent on OH&amp;S and company policy induction? </t>
  </si>
  <si>
    <t xml:space="preserve">How many hours does it take your bookkeeper to onboard them onto payroll? </t>
  </si>
  <si>
    <t xml:space="preserve">Technology costs </t>
  </si>
  <si>
    <t xml:space="preserve">Onboarding screening costs e.g. police checks etc </t>
  </si>
  <si>
    <t xml:space="preserve">What's the cost of the time and attendance software per month e.g. Deputy, Humanforce, Tanda </t>
  </si>
  <si>
    <t xml:space="preserve">Uniform costs </t>
  </si>
  <si>
    <t xml:space="preserve">If you provide a uniform, how much does that cost? </t>
  </si>
  <si>
    <t xml:space="preserve">Offboarding costs </t>
  </si>
  <si>
    <t>How many hours does it take to offboard an employee by the People &amp; Culture Manager</t>
  </si>
  <si>
    <t xml:space="preserve">Any other costs? </t>
  </si>
  <si>
    <t>20% loading on hourly rate for on-costs (Super, payroll tax, workers comp)</t>
  </si>
  <si>
    <t>Cost of productivity loss</t>
  </si>
  <si>
    <t>TOTAL HIRING &amp; ONBOARDING COST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</si>
</sst>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.00"/>
    <numFmt numFmtId="60" formatCode="&quot;$&quot;#,##0"/>
  </numFmts>
  <fonts count="41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9"/>
      <color indexed="8"/>
      <name val="Poppins Regular"/>
    </font>
    <font>
      <sz val="26"/>
      <color indexed="11"/>
      <name val="Poppins Bold"/>
    </font>
    <font>
      <sz val="9"/>
      <color indexed="12"/>
      <name val="Poppins Regular"/>
    </font>
    <font>
      <sz val="11"/>
      <color indexed="8"/>
      <name val="Poppins Regular"/>
    </font>
    <font>
      <sz val="11"/>
      <color indexed="13"/>
      <name val="Poppins Bold"/>
    </font>
    <font>
      <sz val="15"/>
      <color indexed="9"/>
      <name val="Poppins Bold"/>
    </font>
    <font>
      <sz val="11"/>
      <color indexed="12"/>
      <name val="Poppins Regular"/>
    </font>
    <font>
      <sz val="9"/>
      <color indexed="14"/>
      <name val="Poppins Regular"/>
    </font>
    <font>
      <sz val="9"/>
      <color indexed="8"/>
      <name val="Poppins Bold"/>
    </font>
    <font>
      <sz val="9"/>
      <color indexed="11"/>
      <name val="Poppins Regular"/>
    </font>
    <font>
      <i val="1"/>
      <sz val="9"/>
      <color indexed="15"/>
      <name val="Poppins Regular"/>
    </font>
    <font>
      <sz val="11"/>
      <color indexed="8"/>
      <name val="Arial"/>
    </font>
    <font>
      <sz val="15"/>
      <color indexed="11"/>
      <name val="Poppins Bold"/>
    </font>
    <font>
      <sz val="10"/>
      <color indexed="8"/>
      <name val="Poppins Bold"/>
    </font>
    <font>
      <sz val="12"/>
      <color indexed="8"/>
      <name val="Poppins Bold"/>
    </font>
    <font>
      <sz val="13"/>
      <color indexed="13"/>
      <name val="Poppins Bold"/>
    </font>
    <font>
      <sz val="10"/>
      <color indexed="13"/>
      <name val="Poppins Regular"/>
    </font>
    <font>
      <sz val="12"/>
      <color indexed="13"/>
      <name val="Poppins Regular"/>
    </font>
    <font>
      <sz val="10"/>
      <color indexed="13"/>
      <name val="Poppins Bold"/>
    </font>
    <font>
      <sz val="12"/>
      <color indexed="13"/>
      <name val="Poppins Bold"/>
    </font>
    <font>
      <sz val="13"/>
      <color indexed="17"/>
      <name val="Poppins Bold"/>
    </font>
    <font>
      <sz val="15"/>
      <color indexed="17"/>
      <name val="Poppins Bold"/>
    </font>
    <font>
      <i val="1"/>
      <sz val="10"/>
      <color indexed="13"/>
      <name val="Poppins Regular"/>
    </font>
    <font>
      <i val="1"/>
      <sz val="9"/>
      <color indexed="11"/>
      <name val="Poppins Regular"/>
    </font>
    <font>
      <i val="1"/>
      <sz val="10"/>
      <color indexed="11"/>
      <name val="Poppins Bold"/>
    </font>
    <font>
      <sz val="13"/>
      <color indexed="11"/>
      <name val="Poppins Bold"/>
    </font>
    <font>
      <i val="1"/>
      <sz val="10"/>
      <color indexed="13"/>
      <name val="Arial"/>
    </font>
    <font>
      <i val="1"/>
      <sz val="9"/>
      <color indexed="13"/>
      <name val="Poppins Regular"/>
    </font>
    <font>
      <sz val="9"/>
      <color indexed="13"/>
      <name val="Poppins Bold"/>
    </font>
    <font>
      <i val="1"/>
      <sz val="11"/>
      <color indexed="15"/>
      <name val="Poppins Regular"/>
    </font>
    <font>
      <sz val="10"/>
      <color indexed="11"/>
      <name val="Poppins Bold"/>
    </font>
    <font>
      <sz val="14"/>
      <color indexed="11"/>
      <name val="Poppins Bold"/>
    </font>
    <font>
      <sz val="9"/>
      <color indexed="13"/>
      <name val="Poppins Regular"/>
    </font>
    <font>
      <sz val="9"/>
      <color indexed="9"/>
      <name val="Poppins Bold"/>
    </font>
    <font>
      <sz val="14"/>
      <color indexed="11"/>
      <name val="Poppins Regular"/>
    </font>
    <font>
      <sz val="10"/>
      <color indexed="9"/>
      <name val="Poppins Bold"/>
    </font>
    <font>
      <sz val="10"/>
      <color indexed="13"/>
      <name val="Arial"/>
    </font>
    <font>
      <sz val="14"/>
      <color indexed="9"/>
      <name val="Poppins Bold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3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16"/>
      </bottom>
      <diagonal/>
    </border>
    <border>
      <left/>
      <right/>
      <top style="medium">
        <color indexed="16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vertical="bottom" wrapText="1"/>
    </xf>
    <xf numFmtId="0" fontId="3" fillId="2" borderId="2" applyNumberFormat="0" applyFont="1" applyFill="1" applyBorder="1" applyAlignment="1" applyProtection="0">
      <alignment vertical="bottom"/>
    </xf>
    <xf numFmtId="0" fontId="3" fillId="2" borderId="3" applyNumberFormat="0" applyFont="1" applyFill="1" applyBorder="1" applyAlignment="1" applyProtection="0">
      <alignment vertical="bottom"/>
    </xf>
    <xf numFmtId="0" fontId="3" fillId="2" borderId="4" applyNumberFormat="0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vertical="bottom" wrapText="1"/>
    </xf>
    <xf numFmtId="0" fontId="3" fillId="2" borderId="5" applyNumberFormat="0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3" fillId="2" borderId="6" applyNumberFormat="0" applyFont="1" applyFill="1" applyBorder="1" applyAlignment="1" applyProtection="0">
      <alignment vertical="bottom"/>
    </xf>
    <xf numFmtId="0" fontId="3" fillId="2" borderId="5" applyNumberFormat="0" applyFont="1" applyFill="1" applyBorder="1" applyAlignment="1" applyProtection="0">
      <alignment vertical="bottom" wrapText="1"/>
    </xf>
    <xf numFmtId="0" fontId="3" fillId="3" borderId="5" applyNumberFormat="0" applyFont="1" applyFill="1" applyBorder="1" applyAlignment="1" applyProtection="0">
      <alignment vertical="bottom"/>
    </xf>
    <xf numFmtId="0" fontId="5" fillId="3" borderId="5" applyNumberFormat="0" applyFont="1" applyFill="1" applyBorder="1" applyAlignment="1" applyProtection="0">
      <alignment vertical="bottom"/>
    </xf>
    <xf numFmtId="0" fontId="6" fillId="2" borderId="4" applyNumberFormat="0" applyFont="1" applyFill="1" applyBorder="1" applyAlignment="1" applyProtection="0">
      <alignment vertical="center"/>
    </xf>
    <xf numFmtId="49" fontId="7" fillId="2" borderId="5" applyNumberFormat="1" applyFont="1" applyFill="1" applyBorder="1" applyAlignment="1" applyProtection="0">
      <alignment vertical="center" wrapText="1"/>
    </xf>
    <xf numFmtId="0" fontId="6" fillId="2" borderId="5" applyNumberFormat="0" applyFont="1" applyFill="1" applyBorder="1" applyAlignment="1" applyProtection="0">
      <alignment vertical="center"/>
    </xf>
    <xf numFmtId="0" fontId="8" fillId="4" borderId="5" applyNumberFormat="1" applyFont="1" applyFill="1" applyBorder="1" applyAlignment="1" applyProtection="0">
      <alignment vertical="center"/>
    </xf>
    <xf numFmtId="0" fontId="6" fillId="4" borderId="5" applyNumberFormat="0" applyFont="1" applyFill="1" applyBorder="1" applyAlignment="1" applyProtection="0">
      <alignment vertical="center"/>
    </xf>
    <xf numFmtId="0" fontId="6" fillId="3" borderId="5" applyNumberFormat="0" applyFont="1" applyFill="1" applyBorder="1" applyAlignment="1" applyProtection="0">
      <alignment vertical="center"/>
    </xf>
    <xf numFmtId="0" fontId="9" fillId="3" borderId="5" applyNumberFormat="0" applyFont="1" applyFill="1" applyBorder="1" applyAlignment="1" applyProtection="0">
      <alignment vertical="center"/>
    </xf>
    <xf numFmtId="49" fontId="10" fillId="3" borderId="5" applyNumberFormat="1" applyFont="1" applyFill="1" applyBorder="1" applyAlignment="1" applyProtection="0">
      <alignment vertical="center" wrapText="1"/>
    </xf>
    <xf numFmtId="0" fontId="6" fillId="2" borderId="6" applyNumberFormat="0" applyFont="1" applyFill="1" applyBorder="1" applyAlignment="1" applyProtection="0">
      <alignment vertical="center"/>
    </xf>
    <xf numFmtId="0" fontId="11" fillId="2" borderId="5" applyNumberFormat="0" applyFont="1" applyFill="1" applyBorder="1" applyAlignment="1" applyProtection="0">
      <alignment vertical="bottom"/>
    </xf>
    <xf numFmtId="49" fontId="7" fillId="2" borderId="5" applyNumberFormat="1" applyFont="1" applyFill="1" applyBorder="1" applyAlignment="1" applyProtection="0">
      <alignment vertical="bottom" wrapText="1"/>
    </xf>
    <xf numFmtId="49" fontId="8" fillId="4" borderId="5" applyNumberFormat="1" applyFont="1" applyFill="1" applyBorder="1" applyAlignment="1" applyProtection="0">
      <alignment vertical="center"/>
    </xf>
    <xf numFmtId="0" fontId="6" fillId="5" borderId="5" applyNumberFormat="0" applyFont="1" applyFill="1" applyBorder="1" applyAlignment="1" applyProtection="0">
      <alignment vertical="center"/>
    </xf>
    <xf numFmtId="49" fontId="12" fillId="3" borderId="5" applyNumberFormat="1" applyFont="1" applyFill="1" applyBorder="1" applyAlignment="1" applyProtection="0">
      <alignment vertical="center" wrapText="1"/>
    </xf>
    <xf numFmtId="49" fontId="13" fillId="2" borderId="5" applyNumberFormat="1" applyFont="1" applyFill="1" applyBorder="1" applyAlignment="1" applyProtection="0">
      <alignment vertical="bottom" wrapText="1"/>
    </xf>
    <xf numFmtId="0" fontId="0" borderId="6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vertical="bottom" wrapText="1"/>
    </xf>
    <xf numFmtId="0" fontId="3" fillId="2" borderId="7" applyNumberFormat="0" applyFont="1" applyFill="1" applyBorder="1" applyAlignment="1" applyProtection="0">
      <alignment vertical="bottom"/>
    </xf>
    <xf numFmtId="0" fontId="11" fillId="2" borderId="7" applyNumberFormat="0" applyFont="1" applyFill="1" applyBorder="1" applyAlignment="1" applyProtection="0">
      <alignment vertical="bottom"/>
    </xf>
    <xf numFmtId="0" fontId="3" fillId="2" borderId="8" applyNumberFormat="0" applyFont="1" applyFill="1" applyBorder="1" applyAlignment="1" applyProtection="0">
      <alignment vertical="bottom" wrapText="1"/>
    </xf>
    <xf numFmtId="0" fontId="3" fillId="2" borderId="8" applyNumberFormat="0" applyFont="1" applyFill="1" applyBorder="1" applyAlignment="1" applyProtection="0">
      <alignment vertical="bottom"/>
    </xf>
    <xf numFmtId="0" fontId="11" fillId="2" borderId="8" applyNumberFormat="0" applyFont="1" applyFill="1" applyBorder="1" applyAlignment="1" applyProtection="0">
      <alignment vertical="bottom"/>
    </xf>
    <xf numFmtId="0" fontId="14" fillId="2" borderId="4" applyNumberFormat="0" applyFont="1" applyFill="1" applyBorder="1" applyAlignment="1" applyProtection="0">
      <alignment vertical="center"/>
    </xf>
    <xf numFmtId="0" fontId="14" fillId="2" borderId="5" applyNumberFormat="0" applyFont="1" applyFill="1" applyBorder="1" applyAlignment="1" applyProtection="0">
      <alignment vertical="center"/>
    </xf>
    <xf numFmtId="1" fontId="15" fillId="2" borderId="5" applyNumberFormat="1" applyFont="1" applyFill="1" applyBorder="1" applyAlignment="1" applyProtection="0">
      <alignment vertical="center"/>
    </xf>
    <xf numFmtId="0" fontId="14" fillId="2" borderId="6" applyNumberFormat="0" applyFont="1" applyFill="1" applyBorder="1" applyAlignment="1" applyProtection="0">
      <alignment vertical="center"/>
    </xf>
    <xf numFmtId="0" fontId="11" fillId="2" borderId="7" applyNumberFormat="0" applyFont="1" applyFill="1" applyBorder="1" applyAlignment="1" applyProtection="0">
      <alignment vertical="bottom" wrapText="1"/>
    </xf>
    <xf numFmtId="0" fontId="11" fillId="2" borderId="8" applyNumberFormat="0" applyFont="1" applyFill="1" applyBorder="1" applyAlignment="1" applyProtection="0">
      <alignment vertical="bottom" wrapText="1"/>
    </xf>
    <xf numFmtId="59" fontId="15" fillId="2" borderId="5" applyNumberFormat="1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 wrapText="1"/>
    </xf>
    <xf numFmtId="0" fontId="0" fillId="2" borderId="7" applyNumberFormat="0" applyFont="1" applyFill="1" applyBorder="1" applyAlignment="1" applyProtection="0">
      <alignment vertical="bottom"/>
    </xf>
    <xf numFmtId="0" fontId="16" fillId="2" borderId="7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 wrapText="1"/>
    </xf>
    <xf numFmtId="0" fontId="0" fillId="2" borderId="8" applyNumberFormat="0" applyFont="1" applyFill="1" applyBorder="1" applyAlignment="1" applyProtection="0">
      <alignment vertical="bottom"/>
    </xf>
    <xf numFmtId="0" fontId="16" fillId="2" borderId="8" applyNumberFormat="0" applyFont="1" applyFill="1" applyBorder="1" applyAlignment="1" applyProtection="0">
      <alignment vertical="bottom"/>
    </xf>
    <xf numFmtId="0" fontId="3" fillId="2" borderId="9" applyNumberFormat="0" applyFont="1" applyFill="1" applyBorder="1" applyAlignment="1" applyProtection="0">
      <alignment vertical="bottom"/>
    </xf>
    <xf numFmtId="0" fontId="3" fillId="2" borderId="10" applyNumberFormat="0" applyFont="1" applyFill="1" applyBorder="1" applyAlignment="1" applyProtection="0">
      <alignment vertical="bottom" wrapText="1"/>
    </xf>
    <xf numFmtId="0" fontId="3" fillId="2" borderId="10" applyNumberFormat="0" applyFont="1" applyFill="1" applyBorder="1" applyAlignment="1" applyProtection="0">
      <alignment vertical="bottom"/>
    </xf>
    <xf numFmtId="0" fontId="3" fillId="2" borderId="11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6" fillId="6" borderId="1" applyNumberFormat="0" applyFont="1" applyFill="1" applyBorder="1" applyAlignment="1" applyProtection="0">
      <alignment vertical="bottom"/>
    </xf>
    <xf numFmtId="0" fontId="17" fillId="6" borderId="2" applyNumberFormat="0" applyFont="1" applyFill="1" applyBorder="1" applyAlignment="1" applyProtection="0">
      <alignment vertical="center" wrapText="1"/>
    </xf>
    <xf numFmtId="0" fontId="16" fillId="6" borderId="2" applyNumberFormat="0" applyFont="1" applyFill="1" applyBorder="1" applyAlignment="1" applyProtection="0">
      <alignment vertical="center"/>
    </xf>
    <xf numFmtId="1" fontId="18" fillId="6" borderId="2" applyNumberFormat="1" applyFont="1" applyFill="1" applyBorder="1" applyAlignment="1" applyProtection="0">
      <alignment vertical="center"/>
    </xf>
    <xf numFmtId="0" fontId="16" fillId="6" borderId="3" applyNumberFormat="0" applyFont="1" applyFill="1" applyBorder="1" applyAlignment="1" applyProtection="0">
      <alignment vertical="center"/>
    </xf>
    <xf numFmtId="0" fontId="19" fillId="6" borderId="4" applyNumberFormat="0" applyFont="1" applyFill="1" applyBorder="1" applyAlignment="1" applyProtection="0">
      <alignment vertical="bottom"/>
    </xf>
    <xf numFmtId="0" fontId="20" fillId="6" borderId="5" applyNumberFormat="0" applyFont="1" applyFill="1" applyBorder="1" applyAlignment="1" applyProtection="0">
      <alignment vertical="center" wrapText="1"/>
    </xf>
    <xf numFmtId="0" fontId="19" fillId="6" borderId="5" applyNumberFormat="0" applyFont="1" applyFill="1" applyBorder="1" applyAlignment="1" applyProtection="0">
      <alignment vertical="center"/>
    </xf>
    <xf numFmtId="0" fontId="18" fillId="6" borderId="5" applyNumberFormat="0" applyFont="1" applyFill="1" applyBorder="1" applyAlignment="1" applyProtection="0">
      <alignment vertical="center"/>
    </xf>
    <xf numFmtId="0" fontId="19" fillId="6" borderId="6" applyNumberFormat="0" applyFont="1" applyFill="1" applyBorder="1" applyAlignment="1" applyProtection="0">
      <alignment vertical="center"/>
    </xf>
    <xf numFmtId="0" fontId="21" fillId="6" borderId="4" applyNumberFormat="0" applyFont="1" applyFill="1" applyBorder="1" applyAlignment="1" applyProtection="0">
      <alignment vertical="bottom"/>
    </xf>
    <xf numFmtId="49" fontId="22" fillId="6" borderId="5" applyNumberFormat="1" applyFont="1" applyFill="1" applyBorder="1" applyAlignment="1" applyProtection="0">
      <alignment vertical="center" wrapText="1"/>
    </xf>
    <xf numFmtId="0" fontId="21" fillId="6" borderId="5" applyNumberFormat="0" applyFont="1" applyFill="1" applyBorder="1" applyAlignment="1" applyProtection="0">
      <alignment vertical="center"/>
    </xf>
    <xf numFmtId="0" fontId="23" fillId="5" borderId="5" applyNumberFormat="1" applyFont="1" applyFill="1" applyBorder="1" applyAlignment="1" applyProtection="0">
      <alignment vertical="center"/>
    </xf>
    <xf numFmtId="0" fontId="21" fillId="5" borderId="5" applyNumberFormat="0" applyFont="1" applyFill="1" applyBorder="1" applyAlignment="1" applyProtection="0">
      <alignment vertical="center"/>
    </xf>
    <xf numFmtId="0" fontId="21" fillId="6" borderId="6" applyNumberFormat="0" applyFont="1" applyFill="1" applyBorder="1" applyAlignment="1" applyProtection="0">
      <alignment vertical="center"/>
    </xf>
    <xf numFmtId="49" fontId="24" fillId="5" borderId="5" applyNumberFormat="1" applyFont="1" applyFill="1" applyBorder="1" applyAlignment="1" applyProtection="0">
      <alignment vertical="center"/>
    </xf>
    <xf numFmtId="0" fontId="25" fillId="6" borderId="4" applyNumberFormat="0" applyFont="1" applyFill="1" applyBorder="1" applyAlignment="1" applyProtection="0">
      <alignment vertical="bottom"/>
    </xf>
    <xf numFmtId="49" fontId="26" fillId="6" borderId="5" applyNumberFormat="1" applyFont="1" applyFill="1" applyBorder="1" applyAlignment="1" applyProtection="0">
      <alignment horizontal="left" vertical="center" wrapText="1"/>
    </xf>
    <xf numFmtId="49" fontId="27" fillId="6" borderId="5" applyNumberFormat="1" applyFont="1" applyFill="1" applyBorder="1" applyAlignment="1" applyProtection="0">
      <alignment horizontal="center" vertical="center"/>
    </xf>
    <xf numFmtId="0" fontId="28" fillId="6" borderId="5" applyNumberFormat="1" applyFont="1" applyFill="1" applyBorder="1" applyAlignment="1" applyProtection="0">
      <alignment vertical="center"/>
    </xf>
    <xf numFmtId="0" fontId="25" fillId="6" borderId="5" applyNumberFormat="0" applyFont="1" applyFill="1" applyBorder="1" applyAlignment="1" applyProtection="0">
      <alignment vertical="center"/>
    </xf>
    <xf numFmtId="0" fontId="25" fillId="6" borderId="6" applyNumberFormat="0" applyFont="1" applyFill="1" applyBorder="1" applyAlignment="1" applyProtection="0">
      <alignment vertical="center"/>
    </xf>
    <xf numFmtId="0" fontId="29" fillId="6" borderId="4" applyNumberFormat="0" applyFont="1" applyFill="1" applyBorder="1" applyAlignment="1" applyProtection="0">
      <alignment vertical="bottom"/>
    </xf>
    <xf numFmtId="49" fontId="26" fillId="6" borderId="5" applyNumberFormat="1" applyFont="1" applyFill="1" applyBorder="1" applyAlignment="1" applyProtection="0">
      <alignment horizontal="left" vertical="bottom"/>
    </xf>
    <xf numFmtId="1" fontId="28" fillId="6" borderId="5" applyNumberFormat="1" applyFont="1" applyFill="1" applyBorder="1" applyAlignment="1" applyProtection="0">
      <alignment vertical="center"/>
    </xf>
    <xf numFmtId="0" fontId="29" fillId="6" borderId="5" applyNumberFormat="0" applyFont="1" applyFill="1" applyBorder="1" applyAlignment="1" applyProtection="0">
      <alignment vertical="center"/>
    </xf>
    <xf numFmtId="0" fontId="29" fillId="6" borderId="6" applyNumberFormat="0" applyFont="1" applyFill="1" applyBorder="1" applyAlignment="1" applyProtection="0">
      <alignment vertical="center"/>
    </xf>
    <xf numFmtId="1" fontId="23" fillId="5" borderId="5" applyNumberFormat="1" applyFont="1" applyFill="1" applyBorder="1" applyAlignment="1" applyProtection="0">
      <alignment vertical="center"/>
    </xf>
    <xf numFmtId="0" fontId="21" fillId="6" borderId="9" applyNumberFormat="0" applyFont="1" applyFill="1" applyBorder="1" applyAlignment="1" applyProtection="0">
      <alignment vertical="bottom"/>
    </xf>
    <xf numFmtId="0" fontId="22" fillId="6" borderId="10" applyNumberFormat="0" applyFont="1" applyFill="1" applyBorder="1" applyAlignment="1" applyProtection="0">
      <alignment vertical="center" wrapText="1"/>
    </xf>
    <xf numFmtId="0" fontId="21" fillId="6" borderId="10" applyNumberFormat="0" applyFont="1" applyFill="1" applyBorder="1" applyAlignment="1" applyProtection="0">
      <alignment vertical="center"/>
    </xf>
    <xf numFmtId="1" fontId="18" fillId="6" borderId="10" applyNumberFormat="1" applyFont="1" applyFill="1" applyBorder="1" applyAlignment="1" applyProtection="0">
      <alignment vertical="center"/>
    </xf>
    <xf numFmtId="0" fontId="21" fillId="6" borderId="11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30" fillId="2" borderId="1" applyNumberFormat="0" applyFont="1" applyFill="1" applyBorder="1" applyAlignment="1" applyProtection="0">
      <alignment horizontal="left" vertical="center" wrapText="1"/>
    </xf>
    <xf numFmtId="0" fontId="30" fillId="2" borderId="2" applyNumberFormat="0" applyFont="1" applyFill="1" applyBorder="1" applyAlignment="1" applyProtection="0">
      <alignment horizontal="left" vertical="center" wrapText="1"/>
    </xf>
    <xf numFmtId="0" fontId="31" fillId="2" borderId="2" applyNumberFormat="0" applyFont="1" applyFill="1" applyBorder="1" applyAlignment="1" applyProtection="0">
      <alignment vertical="center"/>
    </xf>
    <xf numFmtId="0" fontId="30" fillId="2" borderId="3" applyNumberFormat="0" applyFont="1" applyFill="1" applyBorder="1" applyAlignment="1" applyProtection="0">
      <alignment horizontal="left" vertical="center" wrapText="1"/>
    </xf>
    <xf numFmtId="0" fontId="30" fillId="2" borderId="4" applyNumberFormat="0" applyFont="1" applyFill="1" applyBorder="1" applyAlignment="1" applyProtection="0">
      <alignment horizontal="left" vertical="center" wrapText="1"/>
    </xf>
    <xf numFmtId="49" fontId="32" fillId="2" borderId="5" applyNumberFormat="1" applyFont="1" applyFill="1" applyBorder="1" applyAlignment="1" applyProtection="0">
      <alignment horizontal="left" vertical="center" wrapText="1"/>
    </xf>
    <xf numFmtId="0" fontId="32" fillId="2" borderId="5" applyNumberFormat="0" applyFont="1" applyFill="1" applyBorder="1" applyAlignment="1" applyProtection="0">
      <alignment horizontal="left" vertical="center" wrapText="1"/>
    </xf>
    <xf numFmtId="0" fontId="30" fillId="2" borderId="6" applyNumberFormat="0" applyFont="1" applyFill="1" applyBorder="1" applyAlignment="1" applyProtection="0">
      <alignment horizontal="left" vertical="center" wrapText="1"/>
    </xf>
    <xf numFmtId="0" fontId="30" fillId="2" borderId="5" applyNumberFormat="0" applyFont="1" applyFill="1" applyBorder="1" applyAlignment="1" applyProtection="0">
      <alignment horizontal="left" vertical="center" wrapText="1"/>
    </xf>
    <xf numFmtId="0" fontId="31" fillId="2" borderId="5" applyNumberFormat="0" applyFont="1" applyFill="1" applyBorder="1" applyAlignment="1" applyProtection="0">
      <alignment vertical="center"/>
    </xf>
    <xf numFmtId="0" fontId="31" fillId="2" borderId="4" applyNumberFormat="0" applyFont="1" applyFill="1" applyBorder="1" applyAlignment="1" applyProtection="0">
      <alignment horizontal="left" vertical="center" wrapText="1"/>
    </xf>
    <xf numFmtId="49" fontId="22" fillId="2" borderId="5" applyNumberFormat="1" applyFont="1" applyFill="1" applyBorder="1" applyAlignment="1" applyProtection="0">
      <alignment horizontal="left" vertical="center" wrapText="1"/>
    </xf>
    <xf numFmtId="0" fontId="31" fillId="2" borderId="6" applyNumberFormat="0" applyFont="1" applyFill="1" applyBorder="1" applyAlignment="1" applyProtection="0">
      <alignment horizontal="left" vertical="center" wrapText="1"/>
    </xf>
    <xf numFmtId="0" fontId="21" fillId="2" borderId="4" applyNumberFormat="0" applyFont="1" applyFill="1" applyBorder="1" applyAlignment="1" applyProtection="0">
      <alignment horizontal="left" vertical="center" wrapText="1"/>
    </xf>
    <xf numFmtId="49" fontId="33" fillId="3" borderId="5" applyNumberFormat="1" applyFont="1" applyFill="1" applyBorder="1" applyAlignment="1" applyProtection="0">
      <alignment horizontal="right" vertical="center"/>
    </xf>
    <xf numFmtId="60" fontId="34" fillId="3" borderId="5" applyNumberFormat="1" applyFont="1" applyFill="1" applyBorder="1" applyAlignment="1" applyProtection="0">
      <alignment vertical="center"/>
    </xf>
    <xf numFmtId="0" fontId="21" fillId="2" borderId="6" applyNumberFormat="0" applyFont="1" applyFill="1" applyBorder="1" applyAlignment="1" applyProtection="0">
      <alignment horizontal="left" vertical="center" wrapText="1"/>
    </xf>
    <xf numFmtId="0" fontId="35" fillId="2" borderId="4" applyNumberFormat="0" applyFont="1" applyFill="1" applyBorder="1" applyAlignment="1" applyProtection="0">
      <alignment horizontal="left" vertical="center" wrapText="1"/>
    </xf>
    <xf numFmtId="49" fontId="35" fillId="2" borderId="5" applyNumberFormat="1" applyFont="1" applyFill="1" applyBorder="1" applyAlignment="1" applyProtection="0">
      <alignment horizontal="left" vertical="center" wrapText="1"/>
    </xf>
    <xf numFmtId="60" fontId="36" fillId="4" borderId="5" applyNumberFormat="1" applyFont="1" applyFill="1" applyBorder="1" applyAlignment="1" applyProtection="0">
      <alignment vertical="center"/>
    </xf>
    <xf numFmtId="0" fontId="37" fillId="2" borderId="5" applyNumberFormat="0" applyFont="1" applyFill="1" applyBorder="1" applyAlignment="1" applyProtection="0">
      <alignment vertical="center"/>
    </xf>
    <xf numFmtId="0" fontId="35" fillId="2" borderId="6" applyNumberFormat="0" applyFont="1" applyFill="1" applyBorder="1" applyAlignment="1" applyProtection="0">
      <alignment horizontal="left" vertical="center" wrapText="1"/>
    </xf>
    <xf numFmtId="0" fontId="19" fillId="2" borderId="4" applyNumberFormat="0" applyFont="1" applyFill="1" applyBorder="1" applyAlignment="1" applyProtection="0">
      <alignment horizontal="left" vertical="center" wrapText="1"/>
    </xf>
    <xf numFmtId="0" fontId="19" fillId="2" borderId="6" applyNumberFormat="0" applyFont="1" applyFill="1" applyBorder="1" applyAlignment="1" applyProtection="0">
      <alignment horizontal="left" vertical="center" wrapText="1"/>
    </xf>
    <xf numFmtId="0" fontId="36" fillId="4" borderId="5" applyNumberFormat="1" applyFont="1" applyFill="1" applyBorder="1" applyAlignment="1" applyProtection="0">
      <alignment vertical="center"/>
    </xf>
    <xf numFmtId="0" fontId="35" fillId="2" borderId="5" applyNumberFormat="0" applyFont="1" applyFill="1" applyBorder="1" applyAlignment="1" applyProtection="0">
      <alignment horizontal="left" vertical="center" wrapText="1"/>
    </xf>
    <xf numFmtId="0" fontId="35" fillId="2" borderId="5" applyNumberFormat="0" applyFont="1" applyFill="1" applyBorder="1" applyAlignment="1" applyProtection="0">
      <alignment vertical="center"/>
    </xf>
    <xf numFmtId="0" fontId="38" fillId="4" borderId="5" applyNumberFormat="1" applyFont="1" applyFill="1" applyBorder="1" applyAlignment="1" applyProtection="0">
      <alignment vertical="center"/>
    </xf>
    <xf numFmtId="60" fontId="38" fillId="4" borderId="5" applyNumberFormat="1" applyFont="1" applyFill="1" applyBorder="1" applyAlignment="1" applyProtection="0">
      <alignment vertical="center"/>
    </xf>
    <xf numFmtId="0" fontId="39" fillId="2" borderId="4" applyNumberFormat="0" applyFont="1" applyFill="1" applyBorder="1" applyAlignment="1" applyProtection="0">
      <alignment horizontal="left" vertical="center" wrapText="1"/>
    </xf>
    <xf numFmtId="0" fontId="39" fillId="2" borderId="5" applyNumberFormat="0" applyFont="1" applyFill="1" applyBorder="1" applyAlignment="1" applyProtection="0">
      <alignment horizontal="left" vertical="center" wrapText="1"/>
    </xf>
    <xf numFmtId="0" fontId="19" fillId="2" borderId="5" applyNumberFormat="0" applyFont="1" applyFill="1" applyBorder="1" applyAlignment="1" applyProtection="0">
      <alignment vertical="center"/>
    </xf>
    <xf numFmtId="0" fontId="39" fillId="2" borderId="6" applyNumberFormat="0" applyFont="1" applyFill="1" applyBorder="1" applyAlignment="1" applyProtection="0">
      <alignment horizontal="left" vertical="center" wrapText="1"/>
    </xf>
    <xf numFmtId="0" fontId="34" fillId="2" borderId="5" applyNumberFormat="0" applyFont="1" applyFill="1" applyBorder="1" applyAlignment="1" applyProtection="0">
      <alignment vertical="center"/>
    </xf>
    <xf numFmtId="59" fontId="34" fillId="3" borderId="5" applyNumberFormat="1" applyFont="1" applyFill="1" applyBorder="1" applyAlignment="1" applyProtection="0">
      <alignment vertical="center"/>
    </xf>
    <xf numFmtId="59" fontId="36" fillId="4" borderId="5" applyNumberFormat="1" applyFont="1" applyFill="1" applyBorder="1" applyAlignment="1" applyProtection="0">
      <alignment vertical="center"/>
    </xf>
    <xf numFmtId="49" fontId="36" fillId="7" borderId="5" applyNumberFormat="1" applyFont="1" applyFill="1" applyBorder="1" applyAlignment="1" applyProtection="0">
      <alignment horizontal="right" vertical="center"/>
    </xf>
    <xf numFmtId="59" fontId="40" fillId="7" borderId="5" applyNumberFormat="1" applyFont="1" applyFill="1" applyBorder="1" applyAlignment="1" applyProtection="0">
      <alignment vertical="center"/>
    </xf>
    <xf numFmtId="0" fontId="30" fillId="2" borderId="9" applyNumberFormat="0" applyFont="1" applyFill="1" applyBorder="1" applyAlignment="1" applyProtection="0">
      <alignment horizontal="left" vertical="center" wrapText="1"/>
    </xf>
    <xf numFmtId="0" fontId="30" fillId="2" borderId="10" applyNumberFormat="0" applyFont="1" applyFill="1" applyBorder="1" applyAlignment="1" applyProtection="0">
      <alignment horizontal="left" vertical="center" wrapText="1"/>
    </xf>
    <xf numFmtId="0" fontId="31" fillId="2" borderId="10" applyNumberFormat="0" applyFont="1" applyFill="1" applyBorder="1" applyAlignment="1" applyProtection="0">
      <alignment vertical="center"/>
    </xf>
    <xf numFmtId="0" fontId="30" fillId="2" borderId="11" applyNumberFormat="0" applyFont="1" applyFill="1" applyBorder="1" applyAlignment="1" applyProtection="0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8f"/>
      <rgbColor rgb="ffaaaaaa"/>
      <rgbColor rgb="ffffcce3"/>
      <rgbColor rgb="ff00005e"/>
      <rgbColor rgb="ffffffff"/>
      <rgbColor rgb="fff3fa9a"/>
      <rgbColor rgb="ffccf0f0"/>
      <rgbColor rgb="ff3e48ac"/>
      <rgbColor rgb="ff8f007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0</xdr:colOff>
      <xdr:row>1</xdr:row>
      <xdr:rowOff>0</xdr:rowOff>
    </xdr:from>
    <xdr:to>
      <xdr:col>3</xdr:col>
      <xdr:colOff>1543050</xdr:colOff>
      <xdr:row>1</xdr:row>
      <xdr:rowOff>619125</xdr:rowOff>
    </xdr:to>
    <xdr:pic>
      <xdr:nvPicPr>
        <xdr:cNvPr id="2" name="image2.png" descr="image2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029200" y="504825"/>
          <a:ext cx="1543050" cy="619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0</xdr:colOff>
      <xdr:row>15</xdr:row>
      <xdr:rowOff>48260</xdr:rowOff>
    </xdr:from>
    <xdr:to>
      <xdr:col>5</xdr:col>
      <xdr:colOff>419100</xdr:colOff>
      <xdr:row>17</xdr:row>
      <xdr:rowOff>86360</xdr:rowOff>
    </xdr:to>
    <xdr:pic>
      <xdr:nvPicPr>
        <xdr:cNvPr id="3" name="image1.png" descr="image1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6819900" y="5676900"/>
          <a:ext cx="419100" cy="438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9"/>
  <sheetViews>
    <sheetView workbookViewId="0" showGridLines="0" defaultGridColor="1"/>
  </sheetViews>
  <sheetFormatPr defaultColWidth="12.6667" defaultRowHeight="15.75" customHeight="1" outlineLevelRow="0" outlineLevelCol="0"/>
  <cols>
    <col min="1" max="1" width="20.3516" style="1" customWidth="1"/>
    <col min="2" max="2" width="40.3516" style="1" customWidth="1"/>
    <col min="3" max="3" width="5.35156" style="1" customWidth="1"/>
    <col min="4" max="4" width="20.3516" style="1" customWidth="1"/>
    <col min="5" max="5" width="3.17188" style="1" customWidth="1"/>
    <col min="6" max="6" width="20.3516" style="1" customWidth="1"/>
    <col min="7" max="7" width="4.5" style="1" customWidth="1"/>
    <col min="8" max="8" width="2.17188" style="1" customWidth="1"/>
    <col min="9" max="9" width="1.67188" style="1" customWidth="1"/>
    <col min="10" max="10" width="19.3516" style="1" customWidth="1"/>
    <col min="11" max="11" width="4.5" style="1" customWidth="1"/>
    <col min="12" max="12" width="20.3516" style="1" customWidth="1"/>
    <col min="13" max="16384" width="12.6719" style="1" customWidth="1"/>
  </cols>
  <sheetData>
    <row r="1" ht="39.75" customHeight="1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5"/>
    </row>
    <row r="2" ht="54.75" customHeight="1">
      <c r="A2" s="6"/>
      <c r="B2" t="s" s="7">
        <v>0</v>
      </c>
      <c r="C2" s="8"/>
      <c r="D2" s="8"/>
      <c r="E2" s="9"/>
      <c r="F2" s="8"/>
      <c r="G2" s="8"/>
      <c r="H2" s="8"/>
      <c r="I2" s="8"/>
      <c r="J2" s="8"/>
      <c r="K2" s="8"/>
      <c r="L2" s="10"/>
    </row>
    <row r="3" ht="39.75" customHeight="1">
      <c r="A3" s="6"/>
      <c r="B3" s="11"/>
      <c r="C3" s="8"/>
      <c r="D3" s="8"/>
      <c r="E3" s="8"/>
      <c r="F3" s="8"/>
      <c r="G3" s="12"/>
      <c r="H3" s="12"/>
      <c r="I3" s="13"/>
      <c r="J3" s="12"/>
      <c r="K3" s="12"/>
      <c r="L3" s="10"/>
    </row>
    <row r="4" ht="51.75" customHeight="1">
      <c r="A4" s="14"/>
      <c r="B4" t="s" s="15">
        <v>1</v>
      </c>
      <c r="C4" s="16"/>
      <c r="D4" s="17">
        <v>100</v>
      </c>
      <c r="E4" s="18"/>
      <c r="F4" s="16"/>
      <c r="G4" s="19"/>
      <c r="H4" s="18"/>
      <c r="I4" s="20"/>
      <c r="J4" t="s" s="21">
        <v>2</v>
      </c>
      <c r="K4" s="19"/>
      <c r="L4" s="22"/>
    </row>
    <row r="5" ht="15.75" customHeight="1">
      <c r="A5" s="6"/>
      <c r="B5" s="11"/>
      <c r="C5" s="8"/>
      <c r="D5" s="23"/>
      <c r="E5" s="8"/>
      <c r="F5" s="8"/>
      <c r="G5" s="12"/>
      <c r="H5" s="12"/>
      <c r="I5" s="13"/>
      <c r="J5" s="12"/>
      <c r="K5" s="12"/>
      <c r="L5" s="10"/>
    </row>
    <row r="6" ht="34.5" customHeight="1">
      <c r="A6" s="14"/>
      <c r="B6" t="s" s="24">
        <v>3</v>
      </c>
      <c r="C6" s="16"/>
      <c r="D6" s="17">
        <v>30</v>
      </c>
      <c r="E6" t="s" s="25">
        <v>4</v>
      </c>
      <c r="F6" s="16"/>
      <c r="G6" s="19"/>
      <c r="H6" s="26"/>
      <c r="I6" s="20"/>
      <c r="J6" t="s" s="27">
        <v>5</v>
      </c>
      <c r="K6" s="19"/>
      <c r="L6" s="22"/>
    </row>
    <row r="7" ht="18.85" customHeight="1">
      <c r="A7" s="6"/>
      <c r="B7" t="s" s="28">
        <v>6</v>
      </c>
      <c r="C7" s="8"/>
      <c r="D7" s="29"/>
      <c r="E7" s="30"/>
      <c r="F7" s="8"/>
      <c r="G7" s="12"/>
      <c r="H7" s="9"/>
      <c r="I7" s="20"/>
      <c r="J7" s="9"/>
      <c r="K7" s="12"/>
      <c r="L7" s="10"/>
    </row>
    <row r="8" ht="15.75" customHeight="1">
      <c r="A8" s="6"/>
      <c r="B8" s="31"/>
      <c r="C8" s="32"/>
      <c r="D8" s="33"/>
      <c r="E8" s="32"/>
      <c r="F8" s="8"/>
      <c r="G8" s="12"/>
      <c r="H8" s="12"/>
      <c r="I8" s="13"/>
      <c r="J8" s="12"/>
      <c r="K8" s="12"/>
      <c r="L8" s="10"/>
    </row>
    <row r="9" ht="15.75" customHeight="1">
      <c r="A9" s="6"/>
      <c r="B9" s="34"/>
      <c r="C9" s="35"/>
      <c r="D9" s="36"/>
      <c r="E9" s="35"/>
      <c r="F9" s="8"/>
      <c r="G9" s="12"/>
      <c r="H9" s="12"/>
      <c r="I9" s="12"/>
      <c r="J9" s="12"/>
      <c r="K9" s="12"/>
      <c r="L9" s="10"/>
    </row>
    <row r="10" ht="34.5" customHeight="1">
      <c r="A10" s="37"/>
      <c r="B10" t="s" s="24">
        <v>7</v>
      </c>
      <c r="C10" s="38"/>
      <c r="D10" s="39">
        <f>'No. of roles you need to backfi'!D14</f>
        <v>42.8259</v>
      </c>
      <c r="E10" s="38"/>
      <c r="F10" s="38"/>
      <c r="G10" s="38"/>
      <c r="H10" s="38"/>
      <c r="I10" s="38"/>
      <c r="J10" s="38"/>
      <c r="K10" s="38"/>
      <c r="L10" s="40"/>
    </row>
    <row r="11" ht="28.05" customHeight="1">
      <c r="A11" s="6"/>
      <c r="B11" t="s" s="28">
        <v>8</v>
      </c>
      <c r="C11" s="8"/>
      <c r="D11" s="9"/>
      <c r="E11" s="8"/>
      <c r="F11" s="8"/>
      <c r="G11" s="8"/>
      <c r="H11" s="8"/>
      <c r="I11" s="8"/>
      <c r="J11" s="8"/>
      <c r="K11" s="8"/>
      <c r="L11" s="10"/>
    </row>
    <row r="12" ht="15.75" customHeight="1">
      <c r="A12" s="6"/>
      <c r="B12" s="41"/>
      <c r="C12" s="32"/>
      <c r="D12" s="33"/>
      <c r="E12" s="32"/>
      <c r="F12" s="8"/>
      <c r="G12" s="8"/>
      <c r="H12" s="8"/>
      <c r="I12" s="8"/>
      <c r="J12" s="8"/>
      <c r="K12" s="8"/>
      <c r="L12" s="10"/>
    </row>
    <row r="13" ht="15.75" customHeight="1">
      <c r="A13" s="6"/>
      <c r="B13" s="42"/>
      <c r="C13" s="35"/>
      <c r="D13" s="36"/>
      <c r="E13" s="35"/>
      <c r="F13" s="8"/>
      <c r="G13" s="8"/>
      <c r="H13" s="8"/>
      <c r="I13" s="8"/>
      <c r="J13" s="8"/>
      <c r="K13" s="8"/>
      <c r="L13" s="10"/>
    </row>
    <row r="14" ht="34.5" customHeight="1">
      <c r="A14" s="37"/>
      <c r="B14" t="s" s="15">
        <v>9</v>
      </c>
      <c r="C14" s="38"/>
      <c r="D14" s="43">
        <f>'Your Hiring &amp; Onboarding Costs'!D45</f>
        <v>1086.6</v>
      </c>
      <c r="E14" s="38"/>
      <c r="F14" s="38"/>
      <c r="G14" s="38"/>
      <c r="H14" s="38"/>
      <c r="I14" s="38"/>
      <c r="J14" s="38"/>
      <c r="K14" s="38"/>
      <c r="L14" s="40"/>
    </row>
    <row r="15" ht="28.05" customHeight="1">
      <c r="A15" s="6"/>
      <c r="B15" t="s" s="28">
        <v>10</v>
      </c>
      <c r="C15" s="8"/>
      <c r="D15" s="9"/>
      <c r="E15" s="8"/>
      <c r="F15" s="8"/>
      <c r="G15" s="8"/>
      <c r="H15" s="8"/>
      <c r="I15" s="8"/>
      <c r="J15" s="8"/>
      <c r="K15" s="8"/>
      <c r="L15" s="10"/>
    </row>
    <row r="16" ht="15.75" customHeight="1">
      <c r="A16" s="44"/>
      <c r="B16" s="45"/>
      <c r="C16" s="46"/>
      <c r="D16" s="47"/>
      <c r="E16" s="46"/>
      <c r="F16" s="48"/>
      <c r="G16" s="48"/>
      <c r="H16" s="48"/>
      <c r="I16" s="48"/>
      <c r="J16" s="48"/>
      <c r="K16" s="48"/>
      <c r="L16" s="49"/>
    </row>
    <row r="17" ht="15.75" customHeight="1">
      <c r="A17" s="44"/>
      <c r="B17" s="50"/>
      <c r="C17" s="51"/>
      <c r="D17" s="52"/>
      <c r="E17" s="51"/>
      <c r="F17" s="48"/>
      <c r="G17" s="48"/>
      <c r="H17" s="48"/>
      <c r="I17" s="48"/>
      <c r="J17" s="48"/>
      <c r="K17" s="48"/>
      <c r="L17" s="49"/>
    </row>
    <row r="18" ht="34.5" customHeight="1">
      <c r="A18" s="14"/>
      <c r="B18" t="s" s="15">
        <v>11</v>
      </c>
      <c r="C18" s="16"/>
      <c r="D18" s="43">
        <f>'Your Hiring &amp; Onboarding Costs'!D45*'No. of roles you need to backfi'!D14</f>
        <v>46534.62294</v>
      </c>
      <c r="E18" s="16"/>
      <c r="F18" s="16"/>
      <c r="G18" s="16"/>
      <c r="H18" s="16"/>
      <c r="I18" s="16"/>
      <c r="J18" s="16"/>
      <c r="K18" s="16"/>
      <c r="L18" s="22"/>
    </row>
    <row r="19" ht="82.5" customHeight="1">
      <c r="A19" s="53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6"/>
    </row>
  </sheetData>
  <mergeCells count="7">
    <mergeCell ref="D2:E2"/>
    <mergeCell ref="D6:D7"/>
    <mergeCell ref="E6:E7"/>
    <mergeCell ref="H6:H7"/>
    <mergeCell ref="J6:J7"/>
    <mergeCell ref="D10:D11"/>
    <mergeCell ref="D14:D15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5"/>
  <sheetViews>
    <sheetView workbookViewId="0" showGridLines="0" defaultGridColor="1"/>
  </sheetViews>
  <sheetFormatPr defaultColWidth="12.6667" defaultRowHeight="15.75" customHeight="1" outlineLevelRow="0" outlineLevelCol="0"/>
  <cols>
    <col min="1" max="1" width="20.5" style="57" customWidth="1"/>
    <col min="2" max="2" width="36.8516" style="57" customWidth="1"/>
    <col min="3" max="3" width="5" style="57" customWidth="1"/>
    <col min="4" max="4" width="11.0625" style="57" customWidth="1"/>
    <col min="5" max="5" width="3.35156" style="57" customWidth="1"/>
    <col min="6" max="6" width="20.5" style="57" customWidth="1"/>
    <col min="7" max="16384" width="12.6719" style="57" customWidth="1"/>
  </cols>
  <sheetData>
    <row r="1" ht="60" customHeight="1">
      <c r="A1" s="58"/>
      <c r="B1" s="59"/>
      <c r="C1" s="60"/>
      <c r="D1" s="61"/>
      <c r="E1" s="60"/>
      <c r="F1" s="62"/>
    </row>
    <row r="2" ht="21.65" customHeight="1">
      <c r="A2" s="63"/>
      <c r="B2" s="64"/>
      <c r="C2" s="65"/>
      <c r="D2" s="66"/>
      <c r="E2" s="65"/>
      <c r="F2" s="67"/>
    </row>
    <row r="3" ht="37.75" customHeight="1">
      <c r="A3" s="68"/>
      <c r="B3" t="s" s="69">
        <v>1</v>
      </c>
      <c r="C3" s="70"/>
      <c r="D3" s="71">
        <f>'Rikta Calculator'!D4</f>
        <v>100</v>
      </c>
      <c r="E3" s="72"/>
      <c r="F3" s="73"/>
    </row>
    <row r="4" ht="21.65" customHeight="1">
      <c r="A4" s="63"/>
      <c r="B4" s="64"/>
      <c r="C4" s="65"/>
      <c r="D4" s="66"/>
      <c r="E4" s="65"/>
      <c r="F4" s="67"/>
    </row>
    <row r="5" ht="37.75" customHeight="1">
      <c r="A5" s="68"/>
      <c r="B5" t="s" s="69">
        <v>3</v>
      </c>
      <c r="C5" s="70"/>
      <c r="D5" s="71">
        <f>'Rikta Calculator'!D6</f>
        <v>30</v>
      </c>
      <c r="E5" t="s" s="74">
        <v>4</v>
      </c>
      <c r="F5" s="73"/>
    </row>
    <row r="6" ht="21.65" customHeight="1">
      <c r="A6" s="63"/>
      <c r="B6" s="64"/>
      <c r="C6" s="65"/>
      <c r="D6" s="66"/>
      <c r="E6" s="65"/>
      <c r="F6" s="67"/>
    </row>
    <row r="7" ht="21.65" customHeight="1">
      <c r="A7" s="75"/>
      <c r="B7" t="s" s="76">
        <v>12</v>
      </c>
      <c r="C7" t="s" s="77">
        <v>13</v>
      </c>
      <c r="D7" s="78">
        <f>D3*(D5/100)</f>
        <v>30</v>
      </c>
      <c r="E7" s="79"/>
      <c r="F7" s="80"/>
    </row>
    <row r="8" ht="21.65" customHeight="1">
      <c r="A8" s="81"/>
      <c r="B8" t="s" s="82">
        <v>14</v>
      </c>
      <c r="C8" t="s" s="77">
        <v>13</v>
      </c>
      <c r="D8" s="83">
        <f>D7*(D5/100)</f>
        <v>9</v>
      </c>
      <c r="E8" s="84"/>
      <c r="F8" s="85"/>
    </row>
    <row r="9" ht="21.65" customHeight="1">
      <c r="A9" s="75"/>
      <c r="B9" t="s" s="76">
        <v>15</v>
      </c>
      <c r="C9" t="s" s="77">
        <v>13</v>
      </c>
      <c r="D9" s="83">
        <f>D8*(D5/100)</f>
        <v>2.7</v>
      </c>
      <c r="E9" s="79"/>
      <c r="F9" s="80"/>
    </row>
    <row r="10" ht="21.65" customHeight="1">
      <c r="A10" s="75"/>
      <c r="B10" t="s" s="76">
        <v>16</v>
      </c>
      <c r="C10" t="s" s="77">
        <v>13</v>
      </c>
      <c r="D10" s="83">
        <f>D9*(D5/100)</f>
        <v>0.8100000000000001</v>
      </c>
      <c r="E10" s="79"/>
      <c r="F10" s="80"/>
    </row>
    <row r="11" ht="21.65" customHeight="1">
      <c r="A11" s="75"/>
      <c r="B11" t="s" s="76">
        <v>17</v>
      </c>
      <c r="C11" t="s" s="77">
        <v>13</v>
      </c>
      <c r="D11" s="83">
        <f>D10*(D5/100)</f>
        <v>0.243</v>
      </c>
      <c r="E11" s="79"/>
      <c r="F11" s="80"/>
    </row>
    <row r="12" ht="21.65" customHeight="1">
      <c r="A12" s="75"/>
      <c r="B12" t="s" s="76">
        <v>18</v>
      </c>
      <c r="C12" t="s" s="77">
        <v>13</v>
      </c>
      <c r="D12" s="83">
        <f>D11*(D5/100)</f>
        <v>0.07290000000000001</v>
      </c>
      <c r="E12" s="79"/>
      <c r="F12" s="80"/>
    </row>
    <row r="13" ht="21.65" customHeight="1">
      <c r="A13" s="63"/>
      <c r="B13" s="64"/>
      <c r="C13" s="65"/>
      <c r="D13" s="66"/>
      <c r="E13" s="65"/>
      <c r="F13" s="67"/>
    </row>
    <row r="14" ht="55.75" customHeight="1">
      <c r="A14" s="68"/>
      <c r="B14" t="s" s="69">
        <v>19</v>
      </c>
      <c r="C14" s="70"/>
      <c r="D14" s="86">
        <f>SUM(D7:D12)</f>
        <v>42.8259</v>
      </c>
      <c r="E14" s="72"/>
      <c r="F14" s="73"/>
    </row>
    <row r="15" ht="81" customHeight="1">
      <c r="A15" s="87"/>
      <c r="B15" s="88"/>
      <c r="C15" s="89"/>
      <c r="D15" s="90"/>
      <c r="E15" s="89"/>
      <c r="F15" s="91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46"/>
  <sheetViews>
    <sheetView workbookViewId="0" showGridLines="0" defaultGridColor="1"/>
  </sheetViews>
  <sheetFormatPr defaultColWidth="12.6667" defaultRowHeight="15.75" customHeight="1" outlineLevelRow="0" outlineLevelCol="0"/>
  <cols>
    <col min="1" max="1" width="20.8516" style="92" customWidth="1"/>
    <col min="2" max="2" width="48.8516" style="92" customWidth="1"/>
    <col min="3" max="3" width="20.3516" style="92" customWidth="1"/>
    <col min="4" max="4" width="15.8516" style="92" customWidth="1"/>
    <col min="5" max="5" width="20.8516" style="92" customWidth="1"/>
    <col min="6" max="16384" width="12.6719" style="92" customWidth="1"/>
  </cols>
  <sheetData>
    <row r="1" ht="29.25" customHeight="1">
      <c r="A1" s="93"/>
      <c r="B1" s="94"/>
      <c r="C1" s="95"/>
      <c r="D1" s="94"/>
      <c r="E1" s="96"/>
    </row>
    <row r="2" ht="39.75" customHeight="1">
      <c r="A2" s="97"/>
      <c r="B2" t="s" s="98">
        <v>20</v>
      </c>
      <c r="C2" s="9"/>
      <c r="D2" s="99"/>
      <c r="E2" s="100"/>
    </row>
    <row r="3" ht="29.25" customHeight="1">
      <c r="A3" s="97"/>
      <c r="B3" s="101"/>
      <c r="C3" s="102"/>
      <c r="D3" s="101"/>
      <c r="E3" s="100"/>
    </row>
    <row r="4" ht="38.25" customHeight="1">
      <c r="A4" s="103"/>
      <c r="B4" t="s" s="104">
        <v>21</v>
      </c>
      <c r="C4" s="102"/>
      <c r="D4" s="101"/>
      <c r="E4" s="105"/>
    </row>
    <row r="5" ht="31.5" customHeight="1">
      <c r="A5" s="106"/>
      <c r="B5" t="s" s="107">
        <v>22</v>
      </c>
      <c r="C5" s="9"/>
      <c r="D5" s="108">
        <f>C6+C7</f>
        <v>100</v>
      </c>
      <c r="E5" s="109"/>
    </row>
    <row r="6" ht="22.55" customHeight="1">
      <c r="A6" s="110"/>
      <c r="B6" t="s" s="111">
        <v>23</v>
      </c>
      <c r="C6" s="112">
        <v>100</v>
      </c>
      <c r="D6" s="113"/>
      <c r="E6" s="114"/>
    </row>
    <row r="7" ht="22.55" customHeight="1">
      <c r="A7" s="110"/>
      <c r="B7" t="s" s="111">
        <v>24</v>
      </c>
      <c r="C7" s="112">
        <v>0</v>
      </c>
      <c r="D7" s="113"/>
      <c r="E7" s="114"/>
    </row>
    <row r="8" ht="31.5" customHeight="1">
      <c r="A8" s="115"/>
      <c r="B8" t="s" s="107">
        <v>25</v>
      </c>
      <c r="C8" s="9"/>
      <c r="D8" s="108">
        <f>(C9*C10)+C12*C13</f>
        <v>202.5</v>
      </c>
      <c r="E8" s="116"/>
    </row>
    <row r="9" ht="28.05" customHeight="1">
      <c r="A9" s="110"/>
      <c r="B9" t="s" s="111">
        <v>26</v>
      </c>
      <c r="C9" s="117">
        <v>3</v>
      </c>
      <c r="D9" s="113"/>
      <c r="E9" s="114"/>
    </row>
    <row r="10" ht="22.55" customHeight="1">
      <c r="A10" s="110"/>
      <c r="B10" t="s" s="111">
        <v>27</v>
      </c>
      <c r="C10" s="112">
        <v>45</v>
      </c>
      <c r="D10" s="113"/>
      <c r="E10" s="114"/>
    </row>
    <row r="11" ht="22.55" customHeight="1">
      <c r="A11" s="110"/>
      <c r="B11" s="118"/>
      <c r="C11" s="119"/>
      <c r="D11" s="113"/>
      <c r="E11" s="114"/>
    </row>
    <row r="12" ht="28.05" customHeight="1">
      <c r="A12" s="110"/>
      <c r="B12" t="s" s="111">
        <v>28</v>
      </c>
      <c r="C12" s="117">
        <v>1.5</v>
      </c>
      <c r="D12" s="113"/>
      <c r="E12" s="114"/>
    </row>
    <row r="13" ht="22.55" customHeight="1">
      <c r="A13" s="110"/>
      <c r="B13" t="s" s="111">
        <v>29</v>
      </c>
      <c r="C13" s="112">
        <v>45</v>
      </c>
      <c r="D13" s="113"/>
      <c r="E13" s="114"/>
    </row>
    <row r="14" ht="31.5" customHeight="1">
      <c r="A14" s="115"/>
      <c r="B14" t="s" s="107">
        <v>30</v>
      </c>
      <c r="C14" s="9"/>
      <c r="D14" s="108">
        <f>(C15*C16)+(C18*C19)+(C21*C22)</f>
        <v>388</v>
      </c>
      <c r="E14" s="116"/>
    </row>
    <row r="15" ht="28.05" customHeight="1">
      <c r="A15" s="110"/>
      <c r="B15" t="s" s="111">
        <v>31</v>
      </c>
      <c r="C15" s="117">
        <v>4</v>
      </c>
      <c r="D15" s="113"/>
      <c r="E15" s="114"/>
    </row>
    <row r="16" ht="22.55" customHeight="1">
      <c r="A16" s="110"/>
      <c r="B16" t="s" s="111">
        <v>32</v>
      </c>
      <c r="C16" s="112">
        <v>35</v>
      </c>
      <c r="D16" s="113"/>
      <c r="E16" s="114"/>
    </row>
    <row r="17" ht="22.55" customHeight="1">
      <c r="A17" s="110"/>
      <c r="B17" s="118"/>
      <c r="C17" s="119"/>
      <c r="D17" s="113"/>
      <c r="E17" s="114"/>
    </row>
    <row r="18" ht="28.05" customHeight="1">
      <c r="A18" s="110"/>
      <c r="B18" t="s" s="111">
        <v>33</v>
      </c>
      <c r="C18" s="117">
        <v>4</v>
      </c>
      <c r="D18" s="113"/>
      <c r="E18" s="114"/>
    </row>
    <row r="19" ht="22.55" customHeight="1">
      <c r="A19" s="110"/>
      <c r="B19" t="s" s="111">
        <v>34</v>
      </c>
      <c r="C19" s="112">
        <v>35</v>
      </c>
      <c r="D19" s="113"/>
      <c r="E19" s="114"/>
    </row>
    <row r="20" ht="22.55" customHeight="1">
      <c r="A20" s="110"/>
      <c r="B20" s="118"/>
      <c r="C20" s="119"/>
      <c r="D20" s="113"/>
      <c r="E20" s="114"/>
    </row>
    <row r="21" ht="28.05" customHeight="1">
      <c r="A21" s="110"/>
      <c r="B21" t="s" s="111">
        <v>35</v>
      </c>
      <c r="C21" s="117">
        <v>4</v>
      </c>
      <c r="D21" s="113"/>
      <c r="E21" s="114"/>
    </row>
    <row r="22" ht="22.55" customHeight="1">
      <c r="A22" s="110"/>
      <c r="B22" t="s" s="111">
        <v>36</v>
      </c>
      <c r="C22" s="112">
        <v>27</v>
      </c>
      <c r="D22" s="113"/>
      <c r="E22" s="114"/>
    </row>
    <row r="23" ht="31.5" customHeight="1">
      <c r="A23" s="115"/>
      <c r="B23" t="s" s="107">
        <v>37</v>
      </c>
      <c r="C23" s="9"/>
      <c r="D23" s="108">
        <f>C30*C31</f>
        <v>90</v>
      </c>
      <c r="E23" s="116"/>
    </row>
    <row r="24" ht="41.05" customHeight="1">
      <c r="A24" s="110"/>
      <c r="B24" t="s" s="111">
        <v>38</v>
      </c>
      <c r="C24" s="120">
        <v>2</v>
      </c>
      <c r="D24" s="113"/>
      <c r="E24" s="114"/>
    </row>
    <row r="25" ht="22.55" customHeight="1">
      <c r="A25" s="110"/>
      <c r="B25" t="s" s="111">
        <v>39</v>
      </c>
      <c r="C25" s="121">
        <f>C13</f>
        <v>45</v>
      </c>
      <c r="D25" s="113"/>
      <c r="E25" s="114"/>
    </row>
    <row r="26" ht="22.55" customHeight="1">
      <c r="A26" s="122"/>
      <c r="B26" s="123"/>
      <c r="C26" s="124"/>
      <c r="D26" s="113"/>
      <c r="E26" s="125"/>
    </row>
    <row r="27" ht="28.05" customHeight="1">
      <c r="A27" s="110"/>
      <c r="B27" t="s" s="111">
        <v>40</v>
      </c>
      <c r="C27" s="117">
        <v>2</v>
      </c>
      <c r="D27" s="126"/>
      <c r="E27" s="114"/>
    </row>
    <row r="28" ht="22.55" customHeight="1">
      <c r="A28" s="110"/>
      <c r="B28" t="s" s="111">
        <v>39</v>
      </c>
      <c r="C28" s="112">
        <f>C10</f>
        <v>45</v>
      </c>
      <c r="D28" s="126"/>
      <c r="E28" s="114"/>
    </row>
    <row r="29" ht="22.55" customHeight="1">
      <c r="A29" s="110"/>
      <c r="B29" s="118"/>
      <c r="C29" s="119"/>
      <c r="D29" s="126"/>
      <c r="E29" s="114"/>
    </row>
    <row r="30" ht="28.05" customHeight="1">
      <c r="A30" s="110"/>
      <c r="B30" t="s" s="111">
        <v>41</v>
      </c>
      <c r="C30" s="117">
        <v>2</v>
      </c>
      <c r="D30" s="126"/>
      <c r="E30" s="114"/>
    </row>
    <row r="31" ht="22.55" customHeight="1">
      <c r="A31" s="110"/>
      <c r="B31" t="s" s="111">
        <v>36</v>
      </c>
      <c r="C31" s="112">
        <v>45</v>
      </c>
      <c r="D31" s="126"/>
      <c r="E31" s="114"/>
    </row>
    <row r="32" ht="31.5" customHeight="1">
      <c r="A32" s="115"/>
      <c r="B32" t="s" s="107">
        <v>42</v>
      </c>
      <c r="C32" s="9"/>
      <c r="D32" s="108">
        <f>C33+(C34*2)</f>
        <v>66</v>
      </c>
      <c r="E32" s="116"/>
    </row>
    <row r="33" ht="22.55" customHeight="1">
      <c r="A33" s="110"/>
      <c r="B33" t="s" s="111">
        <v>43</v>
      </c>
      <c r="C33" s="112">
        <v>50</v>
      </c>
      <c r="D33" s="113"/>
      <c r="E33" s="114"/>
    </row>
    <row r="34" ht="28.05" customHeight="1">
      <c r="A34" s="110"/>
      <c r="B34" t="s" s="111">
        <v>44</v>
      </c>
      <c r="C34" s="112">
        <v>8</v>
      </c>
      <c r="D34" s="113"/>
      <c r="E34" s="114"/>
    </row>
    <row r="35" ht="31.5" customHeight="1">
      <c r="A35" s="115"/>
      <c r="B35" t="s" s="107">
        <v>45</v>
      </c>
      <c r="C35" s="9"/>
      <c r="D35" s="108">
        <f>C36</f>
        <v>50</v>
      </c>
      <c r="E35" s="116"/>
    </row>
    <row r="36" ht="22.55" customHeight="1">
      <c r="A36" s="110"/>
      <c r="B36" t="s" s="111">
        <v>46</v>
      </c>
      <c r="C36" s="112">
        <v>50</v>
      </c>
      <c r="D36" s="113"/>
      <c r="E36" s="114"/>
    </row>
    <row r="37" ht="31.5" customHeight="1">
      <c r="A37" s="115"/>
      <c r="B37" t="s" s="107">
        <v>47</v>
      </c>
      <c r="C37" s="9"/>
      <c r="D37" s="108">
        <f>C38*C39</f>
        <v>45</v>
      </c>
      <c r="E37" s="116"/>
    </row>
    <row r="38" ht="28.05" customHeight="1">
      <c r="A38" s="110"/>
      <c r="B38" t="s" s="111">
        <v>48</v>
      </c>
      <c r="C38" s="117">
        <v>1</v>
      </c>
      <c r="D38" s="126"/>
      <c r="E38" s="114"/>
    </row>
    <row r="39" ht="22.55" customHeight="1">
      <c r="A39" s="110"/>
      <c r="B39" t="s" s="111">
        <v>39</v>
      </c>
      <c r="C39" s="112">
        <f>C10</f>
        <v>45</v>
      </c>
      <c r="D39" s="126"/>
      <c r="E39" s="114"/>
    </row>
    <row r="40" ht="22.55" customHeight="1">
      <c r="A40" s="110"/>
      <c r="B40" s="118"/>
      <c r="C40" s="102"/>
      <c r="D40" s="126"/>
      <c r="E40" s="114"/>
    </row>
    <row r="41" ht="31.5" customHeight="1">
      <c r="A41" s="115"/>
      <c r="B41" t="s" s="107">
        <v>49</v>
      </c>
      <c r="C41" s="9"/>
      <c r="D41" s="127">
        <f>C42+C43</f>
        <v>145.1</v>
      </c>
      <c r="E41" s="116"/>
    </row>
    <row r="42" ht="28.05" customHeight="1">
      <c r="A42" s="110"/>
      <c r="B42" t="s" s="111">
        <v>50</v>
      </c>
      <c r="C42" s="128">
        <f>(D23+D14+D8+D37)*20%</f>
        <v>145.1</v>
      </c>
      <c r="D42" s="113"/>
      <c r="E42" s="114"/>
    </row>
    <row r="43" ht="22.55" customHeight="1">
      <c r="A43" s="110"/>
      <c r="B43" t="s" s="111">
        <v>51</v>
      </c>
      <c r="C43" s="112">
        <v>0</v>
      </c>
      <c r="D43" s="113"/>
      <c r="E43" s="114"/>
    </row>
    <row r="44" ht="22.55" customHeight="1">
      <c r="A44" s="110"/>
      <c r="B44" s="118"/>
      <c r="C44" s="119"/>
      <c r="D44" s="113"/>
      <c r="E44" s="114"/>
    </row>
    <row r="45" ht="35.25" customHeight="1">
      <c r="A45" s="110"/>
      <c r="B45" t="s" s="129">
        <v>52</v>
      </c>
      <c r="C45" s="9"/>
      <c r="D45" s="130">
        <f>SUM(D2:D44)</f>
        <v>1086.6</v>
      </c>
      <c r="E45" s="114"/>
    </row>
    <row r="46" ht="29.25" customHeight="1">
      <c r="A46" s="131"/>
      <c r="B46" s="132"/>
      <c r="C46" s="133"/>
      <c r="D46" s="132"/>
      <c r="E46" s="134"/>
    </row>
  </sheetData>
  <mergeCells count="10">
    <mergeCell ref="B37:C37"/>
    <mergeCell ref="B41:C41"/>
    <mergeCell ref="B45:C45"/>
    <mergeCell ref="B2:C2"/>
    <mergeCell ref="B5:C5"/>
    <mergeCell ref="B8:C8"/>
    <mergeCell ref="B14:C14"/>
    <mergeCell ref="B23:C23"/>
    <mergeCell ref="B32:C32"/>
    <mergeCell ref="B35:C35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